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2 другі коригування мінстандартів/"/>
    </mc:Choice>
  </mc:AlternateContent>
  <xr:revisionPtr revIDLastSave="0" documentId="8_{ABB1E49F-9576-4149-8506-1DC97C80B988}" xr6:coauthVersionLast="47" xr6:coauthVersionMax="47" xr10:uidLastSave="{00000000-0000-0000-0000-000000000000}"/>
  <bookViews>
    <workbookView xWindow="-120" yWindow="-120" windowWidth="19440" windowHeight="15000" xr2:uid="{26CCF7B1-14BD-471F-8FF7-D563958B1403}"/>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<sst xmlns="http://schemas.openxmlformats.org/spreadsheetml/2006/main" count="371" uniqueCount="300">
  <si>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</si>
  <si>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</si>
  <si>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</si>
  <si>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</si>
  <si>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</si>
  <si>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</si>
  <si>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</si>
  <si>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ІІІ</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</si>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</sst>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B676-CC3F-4588-B569-75ED6909869B}">
  <dimension ref="A1:Q132"/>
  <sheetViews>
    <sheetView tabSelected="1" topLeftCell="G88"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95</v>
      </c>
      <c r="K27" s="68"/>
      <c r="L27" s="69">
        <f>IF(SUM(J28:J36,J39)=0,0,(SUMPRODUCT(L28:L36,J28:J36)+L39*J39)/SUM(J28:J36,J39))</f>
        <v>10.905263157894737</v>
      </c>
      <c r="M27" s="70">
        <f>SUM(M28:M36,M39)</f>
        <v>5</v>
      </c>
      <c r="N27" s="71">
        <v>5.2631578947368418E-2</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51</v>
      </c>
      <c r="K31" s="75" t="s">
        <v>46</v>
      </c>
      <c r="L31" s="76">
        <v>9.3725490196078436</v>
      </c>
      <c r="M31" s="75">
        <v>5</v>
      </c>
      <c r="N31" s="71">
        <v>9.8039215686274508E-2</v>
      </c>
    </row>
    <row r="32" spans="1:17" ht="33" customHeight="1" x14ac:dyDescent="0.25">
      <c r="A32" s="1"/>
      <c r="B32" s="63" t="s">
        <v>56</v>
      </c>
      <c r="C32" s="77" t="s">
        <v>57</v>
      </c>
      <c r="D32" s="78"/>
      <c r="E32" s="78"/>
      <c r="F32" s="78"/>
      <c r="G32" s="78"/>
      <c r="H32" s="79"/>
      <c r="I32" s="66" t="s">
        <v>58</v>
      </c>
      <c r="J32" s="74">
        <v>1</v>
      </c>
      <c r="K32" s="80" t="s">
        <v>59</v>
      </c>
      <c r="L32" s="76">
        <v>11</v>
      </c>
      <c r="M32" s="75"/>
      <c r="N32" s="71">
        <v>0</v>
      </c>
    </row>
    <row r="33" spans="1:14" ht="34.5" customHeight="1" x14ac:dyDescent="0.25">
      <c r="A33" s="1"/>
      <c r="B33" s="63" t="s">
        <v>60</v>
      </c>
      <c r="C33" s="81" t="s">
        <v>61</v>
      </c>
      <c r="D33" s="82"/>
      <c r="E33" s="82"/>
      <c r="F33" s="82"/>
      <c r="G33" s="82"/>
      <c r="H33" s="82"/>
      <c r="I33" s="66" t="s">
        <v>62</v>
      </c>
      <c r="J33" s="74">
        <v>19</v>
      </c>
      <c r="K33" s="75" t="s">
        <v>46</v>
      </c>
      <c r="L33" s="76">
        <v>7.2631578947368425</v>
      </c>
      <c r="M33" s="75"/>
      <c r="N33" s="71">
        <v>0</v>
      </c>
    </row>
    <row r="34" spans="1:14" ht="36.75" customHeight="1" x14ac:dyDescent="0.25">
      <c r="A34" s="1"/>
      <c r="B34" s="63" t="s">
        <v>63</v>
      </c>
      <c r="C34" s="81" t="s">
        <v>64</v>
      </c>
      <c r="D34" s="82"/>
      <c r="E34" s="82"/>
      <c r="F34" s="82"/>
      <c r="G34" s="82"/>
      <c r="H34" s="82"/>
      <c r="I34" s="66" t="s">
        <v>65</v>
      </c>
      <c r="J34" s="74">
        <v>15</v>
      </c>
      <c r="K34" s="75" t="s">
        <v>59</v>
      </c>
      <c r="L34" s="76">
        <v>9.1333333333333329</v>
      </c>
      <c r="M34" s="75"/>
      <c r="N34" s="71">
        <v>0</v>
      </c>
    </row>
    <row r="35" spans="1:14" ht="47.25" x14ac:dyDescent="0.25">
      <c r="A35" s="1"/>
      <c r="B35" s="63" t="s">
        <v>66</v>
      </c>
      <c r="C35" s="77" t="s">
        <v>67</v>
      </c>
      <c r="D35" s="78"/>
      <c r="E35" s="78"/>
      <c r="F35" s="78"/>
      <c r="G35" s="78"/>
      <c r="H35" s="79"/>
      <c r="I35" s="66" t="s">
        <v>68</v>
      </c>
      <c r="J35" s="74">
        <v>3</v>
      </c>
      <c r="K35" s="83" t="s">
        <v>69</v>
      </c>
      <c r="L35" s="76">
        <v>86.333333333333329</v>
      </c>
      <c r="M35" s="75"/>
      <c r="N35" s="71">
        <v>0</v>
      </c>
    </row>
    <row r="36" spans="1:14" ht="36" customHeight="1" x14ac:dyDescent="0.25">
      <c r="A36" s="1"/>
      <c r="B36" s="63" t="s">
        <v>70</v>
      </c>
      <c r="C36" s="72" t="s">
        <v>71</v>
      </c>
      <c r="D36" s="73"/>
      <c r="E36" s="73"/>
      <c r="F36" s="73"/>
      <c r="G36" s="73"/>
      <c r="H36" s="73"/>
      <c r="I36" s="66" t="s">
        <v>72</v>
      </c>
      <c r="J36" s="67">
        <f>SUM(J37:J38)</f>
        <v>3</v>
      </c>
      <c r="K36" s="68"/>
      <c r="L36" s="69">
        <f>IF(SUM(J37:J38)=0,0,SUMPRODUCT(L37:L38,J37:J38)/SUM(J37:J38))</f>
        <v>2.6666666666666665</v>
      </c>
      <c r="M36" s="70">
        <f>SUM(M37:M38)</f>
        <v>0</v>
      </c>
      <c r="N36" s="71">
        <v>0</v>
      </c>
    </row>
    <row r="37" spans="1:14" ht="63" x14ac:dyDescent="0.25">
      <c r="A37" s="1"/>
      <c r="B37" s="63" t="s">
        <v>73</v>
      </c>
      <c r="C37" s="84" t="s">
        <v>74</v>
      </c>
      <c r="D37" s="85"/>
      <c r="E37" s="85"/>
      <c r="F37" s="85"/>
      <c r="G37" s="85"/>
      <c r="H37" s="86"/>
      <c r="I37" s="66" t="s">
        <v>75</v>
      </c>
      <c r="J37" s="74">
        <v>3</v>
      </c>
      <c r="K37" s="75" t="s">
        <v>76</v>
      </c>
      <c r="L37" s="76">
        <v>2.6666666666666665</v>
      </c>
      <c r="M37" s="75"/>
      <c r="N37" s="71">
        <v>0</v>
      </c>
    </row>
    <row r="38" spans="1:14" ht="63" x14ac:dyDescent="0.25">
      <c r="A38" s="1"/>
      <c r="B38" s="63" t="s">
        <v>77</v>
      </c>
      <c r="C38" s="84" t="s">
        <v>78</v>
      </c>
      <c r="D38" s="85"/>
      <c r="E38" s="85"/>
      <c r="F38" s="85"/>
      <c r="G38" s="85"/>
      <c r="H38" s="86"/>
      <c r="I38" s="66" t="s">
        <v>79</v>
      </c>
      <c r="J38" s="74"/>
      <c r="K38" s="75" t="s">
        <v>80</v>
      </c>
      <c r="L38" s="76"/>
      <c r="M38" s="75"/>
      <c r="N38" s="71">
        <v>0</v>
      </c>
    </row>
    <row r="39" spans="1:14" ht="15.75" x14ac:dyDescent="0.25">
      <c r="A39" s="1"/>
      <c r="B39" s="63" t="s">
        <v>81</v>
      </c>
      <c r="C39" s="84" t="s">
        <v>82</v>
      </c>
      <c r="D39" s="85"/>
      <c r="E39" s="85"/>
      <c r="F39" s="85"/>
      <c r="G39" s="85"/>
      <c r="H39" s="86"/>
      <c r="I39" s="66" t="s">
        <v>83</v>
      </c>
      <c r="J39" s="67">
        <f>SUM(J40:J41)</f>
        <v>3</v>
      </c>
      <c r="K39" s="68"/>
      <c r="L39" s="69">
        <f>IF(SUM(J40:J41)=0,0,SUMPRODUCT(L40:L41,J40:J41)/SUM(J40:J41))</f>
        <v>1.6666666666666667</v>
      </c>
      <c r="M39" s="70">
        <f>SUM(M40:M41)</f>
        <v>0</v>
      </c>
      <c r="N39" s="71">
        <v>0</v>
      </c>
    </row>
    <row r="40" spans="1:14" ht="15.75" x14ac:dyDescent="0.25">
      <c r="A40" s="1"/>
      <c r="B40" s="63" t="s">
        <v>84</v>
      </c>
      <c r="C40" s="84" t="s">
        <v>74</v>
      </c>
      <c r="D40" s="85"/>
      <c r="E40" s="85"/>
      <c r="F40" s="85"/>
      <c r="G40" s="85"/>
      <c r="H40" s="86"/>
      <c r="I40" s="66" t="s">
        <v>85</v>
      </c>
      <c r="J40" s="74">
        <v>3</v>
      </c>
      <c r="K40" s="80" t="s">
        <v>86</v>
      </c>
      <c r="L40" s="76">
        <v>1.6666666666666667</v>
      </c>
      <c r="M40" s="75"/>
      <c r="N40" s="71">
        <v>0</v>
      </c>
    </row>
    <row r="41" spans="1:14" ht="15.75" x14ac:dyDescent="0.25">
      <c r="A41" s="1"/>
      <c r="B41" s="63" t="s">
        <v>87</v>
      </c>
      <c r="C41" s="87" t="s">
        <v>78</v>
      </c>
      <c r="D41" s="88"/>
      <c r="E41" s="88"/>
      <c r="F41" s="88"/>
      <c r="G41" s="88"/>
      <c r="H41" s="88"/>
      <c r="I41" s="66" t="s">
        <v>88</v>
      </c>
      <c r="J41" s="74"/>
      <c r="K41" s="80" t="s">
        <v>46</v>
      </c>
      <c r="L41" s="76"/>
      <c r="M41" s="75"/>
      <c r="N41" s="71">
        <v>0</v>
      </c>
    </row>
    <row r="42" spans="1:14" ht="15.75" x14ac:dyDescent="0.25">
      <c r="A42" s="1"/>
      <c r="B42" s="63" t="s">
        <v>89</v>
      </c>
      <c r="C42" s="64" t="s">
        <v>90</v>
      </c>
      <c r="D42" s="64"/>
      <c r="E42" s="64"/>
      <c r="F42" s="64"/>
      <c r="G42" s="64"/>
      <c r="H42" s="65"/>
      <c r="I42" s="66" t="s">
        <v>91</v>
      </c>
      <c r="J42" s="67">
        <f>SUM(J43:J46)</f>
        <v>1771</v>
      </c>
      <c r="K42" s="68"/>
      <c r="L42" s="69">
        <f>IF(SUM(J43:J46)=0,0,SUMPRODUCT(L43:L46,J43:J46)/SUM(J43:J46))</f>
        <v>1.2439299830604178</v>
      </c>
      <c r="M42" s="70">
        <f>SUM(M43:M46)</f>
        <v>0</v>
      </c>
      <c r="N42" s="71">
        <v>0</v>
      </c>
    </row>
    <row r="43" spans="1:14" ht="33.75" customHeight="1" x14ac:dyDescent="0.25">
      <c r="A43" s="1"/>
      <c r="B43" s="63" t="s">
        <v>92</v>
      </c>
      <c r="C43" s="64" t="s">
        <v>93</v>
      </c>
      <c r="D43" s="64"/>
      <c r="E43" s="64"/>
      <c r="F43" s="64"/>
      <c r="G43" s="64"/>
      <c r="H43" s="65"/>
      <c r="I43" s="66" t="s">
        <v>94</v>
      </c>
      <c r="J43" s="74">
        <v>2</v>
      </c>
      <c r="K43" s="75" t="s">
        <v>46</v>
      </c>
      <c r="L43" s="76">
        <v>2.5</v>
      </c>
      <c r="M43" s="75"/>
      <c r="N43" s="71">
        <v>0</v>
      </c>
    </row>
    <row r="44" spans="1:14" ht="33.75" customHeight="1" x14ac:dyDescent="0.25">
      <c r="A44" s="1"/>
      <c r="B44" s="63" t="s">
        <v>95</v>
      </c>
      <c r="C44" s="64" t="s">
        <v>96</v>
      </c>
      <c r="D44" s="64"/>
      <c r="E44" s="64"/>
      <c r="F44" s="64"/>
      <c r="G44" s="64"/>
      <c r="H44" s="65"/>
      <c r="I44" s="66" t="s">
        <v>97</v>
      </c>
      <c r="J44" s="74">
        <v>486</v>
      </c>
      <c r="K44" s="75" t="s">
        <v>46</v>
      </c>
      <c r="L44" s="76">
        <v>1.1995884773662551</v>
      </c>
      <c r="M44" s="75"/>
      <c r="N44" s="71">
        <v>0</v>
      </c>
    </row>
    <row r="45" spans="1:14" ht="31.5" customHeight="1" x14ac:dyDescent="0.25">
      <c r="A45" s="1"/>
      <c r="B45" s="63" t="s">
        <v>98</v>
      </c>
      <c r="C45" s="64" t="s">
        <v>99</v>
      </c>
      <c r="D45" s="64"/>
      <c r="E45" s="64"/>
      <c r="F45" s="64"/>
      <c r="G45" s="64"/>
      <c r="H45" s="65"/>
      <c r="I45" s="66" t="s">
        <v>100</v>
      </c>
      <c r="J45" s="74">
        <v>1258</v>
      </c>
      <c r="K45" s="75" t="s">
        <v>46</v>
      </c>
      <c r="L45" s="76">
        <v>1.1661367249602543</v>
      </c>
      <c r="M45" s="75"/>
      <c r="N45" s="71">
        <v>0</v>
      </c>
    </row>
    <row r="46" spans="1:14" ht="15.75" x14ac:dyDescent="0.25">
      <c r="A46" s="1"/>
      <c r="B46" s="63" t="s">
        <v>101</v>
      </c>
      <c r="C46" s="64" t="s">
        <v>102</v>
      </c>
      <c r="D46" s="64"/>
      <c r="E46" s="64"/>
      <c r="F46" s="64"/>
      <c r="G46" s="64"/>
      <c r="H46" s="65"/>
      <c r="I46" s="66" t="s">
        <v>103</v>
      </c>
      <c r="J46" s="74">
        <v>25</v>
      </c>
      <c r="K46" s="75" t="s">
        <v>46</v>
      </c>
      <c r="L46" s="76">
        <v>5.92</v>
      </c>
      <c r="M46" s="75"/>
      <c r="N46" s="71">
        <v>0</v>
      </c>
    </row>
    <row r="47" spans="1:14" ht="15.75" x14ac:dyDescent="0.25">
      <c r="A47" s="1"/>
      <c r="B47" s="63" t="s">
        <v>104</v>
      </c>
      <c r="C47" s="84" t="s">
        <v>105</v>
      </c>
      <c r="D47" s="89"/>
      <c r="E47" s="89"/>
      <c r="F47" s="89"/>
      <c r="G47" s="89"/>
      <c r="H47" s="89"/>
      <c r="I47" s="66" t="s">
        <v>106</v>
      </c>
      <c r="J47" s="67">
        <f>SUM(J48,J49,J52)</f>
        <v>293</v>
      </c>
      <c r="K47" s="68"/>
      <c r="L47" s="69">
        <f>IF(SUM(J48:J49,J52)=0,0,(L48*J48+L49*J49+L52*J52)/SUM(J48:J49,J52))</f>
        <v>1.1501706484641638</v>
      </c>
      <c r="M47" s="70">
        <f>SUM(M48,M49,M52)</f>
        <v>0</v>
      </c>
      <c r="N47" s="71">
        <v>0</v>
      </c>
    </row>
    <row r="48" spans="1:14" ht="33.75" customHeight="1" x14ac:dyDescent="0.25">
      <c r="A48" s="1"/>
      <c r="B48" s="63" t="s">
        <v>107</v>
      </c>
      <c r="C48" s="90" t="s">
        <v>108</v>
      </c>
      <c r="D48" s="89"/>
      <c r="E48" s="89"/>
      <c r="F48" s="89"/>
      <c r="G48" s="89"/>
      <c r="H48" s="89"/>
      <c r="I48" s="66" t="s">
        <v>109</v>
      </c>
      <c r="J48" s="74"/>
      <c r="K48" s="75" t="s">
        <v>110</v>
      </c>
      <c r="L48" s="76"/>
      <c r="M48" s="75"/>
      <c r="N48" s="71">
        <v>0</v>
      </c>
    </row>
    <row r="49" spans="1:14" ht="36" customHeight="1" x14ac:dyDescent="0.25">
      <c r="A49" s="1"/>
      <c r="B49" s="63" t="s">
        <v>111</v>
      </c>
      <c r="C49" s="84" t="s">
        <v>112</v>
      </c>
      <c r="D49" s="89"/>
      <c r="E49" s="89"/>
      <c r="F49" s="89"/>
      <c r="G49" s="89"/>
      <c r="H49" s="89"/>
      <c r="I49" s="66" t="s">
        <v>113</v>
      </c>
      <c r="J49" s="67">
        <f>SUM(J50:J51)</f>
        <v>290</v>
      </c>
      <c r="K49" s="68"/>
      <c r="L49" s="69">
        <f>IF(SUM(J50:J51)=0,0,SUMPRODUCT(L50:L51,J50:J51)/SUM(J50:J51))</f>
        <v>1.1379310344827587</v>
      </c>
      <c r="M49" s="70">
        <f>SUM(M50:M51)</f>
        <v>0</v>
      </c>
      <c r="N49" s="71">
        <v>0</v>
      </c>
    </row>
    <row r="50" spans="1:14" ht="15.75" x14ac:dyDescent="0.25">
      <c r="A50" s="1"/>
      <c r="B50" s="63" t="s">
        <v>114</v>
      </c>
      <c r="C50" s="84" t="s">
        <v>115</v>
      </c>
      <c r="D50" s="85"/>
      <c r="E50" s="85"/>
      <c r="F50" s="85"/>
      <c r="G50" s="85"/>
      <c r="H50" s="86"/>
      <c r="I50" s="66" t="s">
        <v>116</v>
      </c>
      <c r="J50" s="74">
        <v>261</v>
      </c>
      <c r="K50" s="75" t="s">
        <v>117</v>
      </c>
      <c r="L50" s="76">
        <v>1.0038314176245211</v>
      </c>
      <c r="M50" s="75"/>
      <c r="N50" s="71">
        <v>0</v>
      </c>
    </row>
    <row r="51" spans="1:14" ht="15.75" x14ac:dyDescent="0.25">
      <c r="A51" s="1"/>
      <c r="B51" s="63" t="s">
        <v>118</v>
      </c>
      <c r="C51" s="87" t="s">
        <v>78</v>
      </c>
      <c r="D51" s="88"/>
      <c r="E51" s="88"/>
      <c r="F51" s="88"/>
      <c r="G51" s="88"/>
      <c r="H51" s="88"/>
      <c r="I51" s="66" t="s">
        <v>119</v>
      </c>
      <c r="J51" s="74">
        <v>29</v>
      </c>
      <c r="K51" s="75" t="s">
        <v>120</v>
      </c>
      <c r="L51" s="76">
        <v>2.3448275862068964</v>
      </c>
      <c r="M51" s="75"/>
      <c r="N51" s="71">
        <v>0</v>
      </c>
    </row>
    <row r="52" spans="1:14" ht="36.75" customHeight="1" x14ac:dyDescent="0.25">
      <c r="A52" s="1"/>
      <c r="B52" s="63" t="s">
        <v>121</v>
      </c>
      <c r="C52" s="91" t="s">
        <v>122</v>
      </c>
      <c r="D52" s="92"/>
      <c r="E52" s="92"/>
      <c r="F52" s="92"/>
      <c r="G52" s="92"/>
      <c r="H52" s="92"/>
      <c r="I52" s="66" t="s">
        <v>123</v>
      </c>
      <c r="J52" s="67">
        <f>SUM(J53:J54)</f>
        <v>3</v>
      </c>
      <c r="K52" s="68"/>
      <c r="L52" s="69">
        <f>IF(SUM(J53:J54)=0,0,SUMPRODUCT(L53:L54,J53:J54)/SUM(J53:J54))</f>
        <v>2.3333333333333335</v>
      </c>
      <c r="M52" s="70">
        <f>SUM(M53:M54)</f>
        <v>0</v>
      </c>
      <c r="N52" s="71">
        <v>0</v>
      </c>
    </row>
    <row r="53" spans="1:14" ht="15.75" x14ac:dyDescent="0.25">
      <c r="A53" s="1"/>
      <c r="B53" s="63" t="s">
        <v>124</v>
      </c>
      <c r="C53" s="84" t="s">
        <v>74</v>
      </c>
      <c r="D53" s="85"/>
      <c r="E53" s="85"/>
      <c r="F53" s="85"/>
      <c r="G53" s="85"/>
      <c r="H53" s="86"/>
      <c r="I53" s="66" t="s">
        <v>125</v>
      </c>
      <c r="J53" s="93">
        <v>3</v>
      </c>
      <c r="K53" s="80" t="s">
        <v>86</v>
      </c>
      <c r="L53" s="76">
        <v>2.3333333333333335</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3</v>
      </c>
      <c r="K55" s="68"/>
      <c r="L55" s="69">
        <f>IF(SUM(J56,J59)=0,0,(L56*J56+L59*J59)/SUM(J56,J59))</f>
        <v>1</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3</v>
      </c>
      <c r="K59" s="80" t="s">
        <v>86</v>
      </c>
      <c r="L59" s="76">
        <v>1</v>
      </c>
      <c r="M59" s="101"/>
      <c r="N59" s="71">
        <v>0</v>
      </c>
    </row>
    <row r="60" spans="1:14" ht="15.75" x14ac:dyDescent="0.25">
      <c r="A60" s="1"/>
      <c r="B60" s="63" t="s">
        <v>141</v>
      </c>
      <c r="C60" s="84" t="s">
        <v>142</v>
      </c>
      <c r="D60" s="89"/>
      <c r="E60" s="89"/>
      <c r="F60" s="89"/>
      <c r="G60" s="89"/>
      <c r="H60" s="89"/>
      <c r="I60" s="66" t="s">
        <v>143</v>
      </c>
      <c r="J60" s="67">
        <f>SUM(J61:J63)</f>
        <v>4</v>
      </c>
      <c r="K60" s="68"/>
      <c r="L60" s="69">
        <f>IF(SUM(J61:J63)=0,0,SUMPRODUCT(L61:L63,J61:J63)/SUM(J61:J63))</f>
        <v>3.75</v>
      </c>
      <c r="M60" s="70">
        <f>SUM(M61:M63)</f>
        <v>0</v>
      </c>
      <c r="N60" s="71">
        <v>0</v>
      </c>
    </row>
    <row r="61" spans="1:14" ht="32.25" customHeight="1" x14ac:dyDescent="0.25">
      <c r="A61" s="1"/>
      <c r="B61" s="63" t="s">
        <v>144</v>
      </c>
      <c r="C61" s="77" t="s">
        <v>145</v>
      </c>
      <c r="D61" s="78"/>
      <c r="E61" s="78"/>
      <c r="F61" s="78"/>
      <c r="G61" s="78"/>
      <c r="H61" s="79"/>
      <c r="I61" s="66" t="s">
        <v>146</v>
      </c>
      <c r="J61" s="95">
        <v>4</v>
      </c>
      <c r="K61" s="80" t="s">
        <v>147</v>
      </c>
      <c r="L61" s="105">
        <v>3.75</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794</v>
      </c>
      <c r="K64" s="68"/>
      <c r="L64" s="69">
        <f>IF(SUM(J65:J67)=0,0,SUMPRODUCT(L65:L67,J65:J67)/SUM(J65:J67))</f>
        <v>7.5516372795969771</v>
      </c>
      <c r="M64" s="70">
        <f>SUM(M65:M67)</f>
        <v>0</v>
      </c>
      <c r="N64" s="71">
        <v>0</v>
      </c>
    </row>
    <row r="65" spans="1:14" ht="33.75" customHeight="1" x14ac:dyDescent="0.25">
      <c r="A65" s="1"/>
      <c r="B65" s="63" t="s">
        <v>157</v>
      </c>
      <c r="C65" s="77" t="s">
        <v>158</v>
      </c>
      <c r="D65" s="78"/>
      <c r="E65" s="78"/>
      <c r="F65" s="78"/>
      <c r="G65" s="78"/>
      <c r="H65" s="79"/>
      <c r="I65" s="66" t="s">
        <v>159</v>
      </c>
      <c r="J65" s="95">
        <v>792</v>
      </c>
      <c r="K65" s="75" t="s">
        <v>160</v>
      </c>
      <c r="L65" s="105">
        <v>7.5656565656565657</v>
      </c>
      <c r="M65" s="96"/>
      <c r="N65" s="71">
        <v>0</v>
      </c>
    </row>
    <row r="66" spans="1:14" ht="22.5" customHeight="1" x14ac:dyDescent="0.25">
      <c r="A66" s="1"/>
      <c r="B66" s="63" t="s">
        <v>161</v>
      </c>
      <c r="C66" s="77" t="s">
        <v>162</v>
      </c>
      <c r="D66" s="78"/>
      <c r="E66" s="78"/>
      <c r="F66" s="78"/>
      <c r="G66" s="78"/>
      <c r="H66" s="79"/>
      <c r="I66" s="66" t="s">
        <v>163</v>
      </c>
      <c r="J66" s="95">
        <v>1</v>
      </c>
      <c r="K66" s="75" t="s">
        <v>86</v>
      </c>
      <c r="L66" s="105">
        <v>3</v>
      </c>
      <c r="M66" s="96"/>
      <c r="N66" s="71">
        <v>0</v>
      </c>
    </row>
    <row r="67" spans="1:14" ht="27" customHeight="1" x14ac:dyDescent="0.25">
      <c r="A67" s="1"/>
      <c r="B67" s="63" t="s">
        <v>164</v>
      </c>
      <c r="C67" s="77" t="s">
        <v>165</v>
      </c>
      <c r="D67" s="78"/>
      <c r="E67" s="78"/>
      <c r="F67" s="78"/>
      <c r="G67" s="78"/>
      <c r="H67" s="79"/>
      <c r="I67" s="66" t="s">
        <v>166</v>
      </c>
      <c r="J67" s="95">
        <v>1</v>
      </c>
      <c r="K67" s="75" t="s">
        <v>59</v>
      </c>
      <c r="L67" s="105">
        <v>1</v>
      </c>
      <c r="M67" s="96"/>
      <c r="N67" s="71">
        <v>0</v>
      </c>
    </row>
    <row r="68" spans="1:14" ht="51" customHeight="1" x14ac:dyDescent="0.25">
      <c r="A68" s="1"/>
      <c r="B68" s="63" t="s">
        <v>167</v>
      </c>
      <c r="C68" s="77" t="s">
        <v>168</v>
      </c>
      <c r="D68" s="78"/>
      <c r="E68" s="78"/>
      <c r="F68" s="78"/>
      <c r="G68" s="78"/>
      <c r="H68" s="79"/>
      <c r="I68" s="66" t="s">
        <v>169</v>
      </c>
      <c r="J68" s="95">
        <v>161</v>
      </c>
      <c r="K68" s="75" t="s">
        <v>170</v>
      </c>
      <c r="L68" s="105">
        <v>27.900621118012424</v>
      </c>
      <c r="M68" s="96"/>
      <c r="N68" s="71">
        <v>0</v>
      </c>
    </row>
    <row r="69" spans="1:14" ht="15.75" x14ac:dyDescent="0.25">
      <c r="A69" s="1"/>
      <c r="B69" s="58" t="s">
        <v>171</v>
      </c>
      <c r="C69" s="58"/>
      <c r="D69" s="58"/>
      <c r="E69" s="58"/>
      <c r="F69" s="58"/>
      <c r="G69" s="58"/>
      <c r="H69" s="58"/>
      <c r="I69" s="66" t="s">
        <v>172</v>
      </c>
      <c r="J69" s="67">
        <f>J27+J42+J47+J55+J60+J64+J68</f>
        <v>3121</v>
      </c>
      <c r="K69" s="68"/>
      <c r="L69" s="68"/>
      <c r="M69" s="70">
        <f>M27+M42+M47+M55+M60+M64+M68</f>
        <v>5</v>
      </c>
      <c r="N69" s="71">
        <v>1.6020506247997437E-3</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7BC87A72-D6AB-412C-8A18-8C0E306A23EC}">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3C1B4B48-ADFD-4E46-B1F2-B1B6C5FE1DB3}"/>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D4AF3B48-5898-442C-8CA3-8AF9FCAC441B}">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33E4FB9-6B98-408A-AA96-9EB592CA364C}">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2025-05-12T05:58:38Z</dcterms:created>
  <dcterms:modified xsi:type="dcterms:W3CDTF">2025-05-12T05:59:16Z</dcterms:modified>
</cp:coreProperties>
</file>