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
    </mc:Choice>
  </mc:AlternateContent>
  <xr:revisionPtr revIDLastSave="0" documentId="8_{FC8C2D1C-72E0-4EA2-A0C4-E4AD107DFA9F}" xr6:coauthVersionLast="47" xr6:coauthVersionMax="47" xr10:uidLastSave="{00000000-0000-0000-0000-000000000000}"/>
  <bookViews>
    <workbookView xWindow="-120" yWindow="-120" windowWidth="19440" windowHeight="15000" xr2:uid="{E83EBD1A-287A-4051-A6EE-34083A19844E}"/>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<sst xmlns="http://schemas.openxmlformats.org/spreadsheetml/2006/main" count="371" uniqueCount="300">
  <si>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</si>
  <si>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</si>
  <si>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</si>
  <si>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</si>
  <si>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</si>
  <si>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</si>
  <si>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</si>
  <si>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ІV</t>
  </si>
  <si>
    <t>квартал</t>
  </si>
  <si>
    <t>2023</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</si>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</sst>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749B-19BA-4E15-BB03-4051E9238C1D}">
  <dimension ref="A1:Q132"/>
  <sheetViews>
    <sheetView tabSelected="1" zoomScale="64" zoomScaleNormal="64"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20</v>
      </c>
      <c r="K27" s="68"/>
      <c r="L27" s="69">
        <f>IF(SUM(J28:J36,J39)=0,0,(SUMPRODUCT(L28:L36,J28:J36)+L39*J39)/SUM(J28:J36,J39))</f>
        <v>11.4</v>
      </c>
      <c r="M27" s="70">
        <f>SUM(M28:M36,M39)</f>
        <v>1</v>
      </c>
      <c r="N27" s="71">
        <v>0.05</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11</v>
      </c>
      <c r="K31" s="75" t="s">
        <v>46</v>
      </c>
      <c r="L31" s="76">
        <v>12.727272727272727</v>
      </c>
      <c r="M31" s="75">
        <v>1</v>
      </c>
      <c r="N31" s="71">
        <v>9.0909090909090912E-2</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4</v>
      </c>
      <c r="K33" s="75" t="s">
        <v>46</v>
      </c>
      <c r="L33" s="76">
        <v>5.75</v>
      </c>
      <c r="M33" s="75"/>
      <c r="N33" s="71">
        <v>0</v>
      </c>
    </row>
    <row r="34" spans="1:14" ht="36.75" customHeight="1" x14ac:dyDescent="0.25">
      <c r="A34" s="1"/>
      <c r="B34" s="63" t="s">
        <v>63</v>
      </c>
      <c r="C34" s="81" t="s">
        <v>64</v>
      </c>
      <c r="D34" s="82"/>
      <c r="E34" s="82"/>
      <c r="F34" s="82"/>
      <c r="G34" s="82"/>
      <c r="H34" s="82"/>
      <c r="I34" s="66" t="s">
        <v>65</v>
      </c>
      <c r="J34" s="74">
        <v>2</v>
      </c>
      <c r="K34" s="75" t="s">
        <v>59</v>
      </c>
      <c r="L34" s="76">
        <v>8.5</v>
      </c>
      <c r="M34" s="75"/>
      <c r="N34" s="71">
        <v>0</v>
      </c>
    </row>
    <row r="35" spans="1:14" ht="47.25" x14ac:dyDescent="0.25">
      <c r="A35" s="1"/>
      <c r="B35" s="63" t="s">
        <v>66</v>
      </c>
      <c r="C35" s="77" t="s">
        <v>67</v>
      </c>
      <c r="D35" s="78"/>
      <c r="E35" s="78"/>
      <c r="F35" s="78"/>
      <c r="G35" s="78"/>
      <c r="H35" s="79"/>
      <c r="I35" s="66" t="s">
        <v>68</v>
      </c>
      <c r="J35" s="74">
        <v>1</v>
      </c>
      <c r="K35" s="83" t="s">
        <v>69</v>
      </c>
      <c r="L35" s="76">
        <v>46</v>
      </c>
      <c r="M35" s="75"/>
      <c r="N35" s="71">
        <v>0</v>
      </c>
    </row>
    <row r="36" spans="1:14" ht="36" customHeight="1" x14ac:dyDescent="0.25">
      <c r="A36" s="1"/>
      <c r="B36" s="63" t="s">
        <v>70</v>
      </c>
      <c r="C36" s="72" t="s">
        <v>71</v>
      </c>
      <c r="D36" s="73"/>
      <c r="E36" s="73"/>
      <c r="F36" s="73"/>
      <c r="G36" s="73"/>
      <c r="H36" s="73"/>
      <c r="I36" s="66" t="s">
        <v>72</v>
      </c>
      <c r="J36" s="67">
        <f>SUM(J37:J38)</f>
        <v>1</v>
      </c>
      <c r="K36" s="68"/>
      <c r="L36" s="69">
        <f>IF(SUM(J37:J38)=0,0,SUMPRODUCT(L37:L38,J37:J38)/SUM(J37:J38))</f>
        <v>1</v>
      </c>
      <c r="M36" s="70">
        <f>SUM(M37:M38)</f>
        <v>0</v>
      </c>
      <c r="N36" s="71">
        <v>0</v>
      </c>
    </row>
    <row r="37" spans="1:14" ht="63" x14ac:dyDescent="0.25">
      <c r="A37" s="1"/>
      <c r="B37" s="63" t="s">
        <v>73</v>
      </c>
      <c r="C37" s="84" t="s">
        <v>74</v>
      </c>
      <c r="D37" s="85"/>
      <c r="E37" s="85"/>
      <c r="F37" s="85"/>
      <c r="G37" s="85"/>
      <c r="H37" s="86"/>
      <c r="I37" s="66" t="s">
        <v>75</v>
      </c>
      <c r="J37" s="74">
        <v>1</v>
      </c>
      <c r="K37" s="75" t="s">
        <v>76</v>
      </c>
      <c r="L37" s="76">
        <v>1</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1</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1</v>
      </c>
      <c r="K40" s="80" t="s">
        <v>86</v>
      </c>
      <c r="L40" s="76">
        <v>1</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2221</v>
      </c>
      <c r="K42" s="68"/>
      <c r="L42" s="69">
        <f>IF(SUM(J43:J46)=0,0,SUMPRODUCT(L43:L46,J43:J46)/SUM(J43:J46))</f>
        <v>1.7798289058982439</v>
      </c>
      <c r="M42" s="70">
        <f>SUM(M43:M46)</f>
        <v>0</v>
      </c>
      <c r="N42" s="71">
        <v>0</v>
      </c>
    </row>
    <row r="43" spans="1:14" ht="33.75" customHeight="1" x14ac:dyDescent="0.25">
      <c r="A43" s="1"/>
      <c r="B43" s="63" t="s">
        <v>92</v>
      </c>
      <c r="C43" s="64" t="s">
        <v>93</v>
      </c>
      <c r="D43" s="64"/>
      <c r="E43" s="64"/>
      <c r="F43" s="64"/>
      <c r="G43" s="64"/>
      <c r="H43" s="65"/>
      <c r="I43" s="66" t="s">
        <v>94</v>
      </c>
      <c r="J43" s="74">
        <v>5</v>
      </c>
      <c r="K43" s="75" t="s">
        <v>46</v>
      </c>
      <c r="L43" s="76">
        <v>4.5999999999999996</v>
      </c>
      <c r="M43" s="75"/>
      <c r="N43" s="71">
        <v>0</v>
      </c>
    </row>
    <row r="44" spans="1:14" ht="33.75" customHeight="1" x14ac:dyDescent="0.25">
      <c r="A44" s="1"/>
      <c r="B44" s="63" t="s">
        <v>95</v>
      </c>
      <c r="C44" s="64" t="s">
        <v>96</v>
      </c>
      <c r="D44" s="64"/>
      <c r="E44" s="64"/>
      <c r="F44" s="64"/>
      <c r="G44" s="64"/>
      <c r="H44" s="65"/>
      <c r="I44" s="66" t="s">
        <v>97</v>
      </c>
      <c r="J44" s="74">
        <v>461</v>
      </c>
      <c r="K44" s="75" t="s">
        <v>46</v>
      </c>
      <c r="L44" s="76">
        <v>2.5509761388286334</v>
      </c>
      <c r="M44" s="75"/>
      <c r="N44" s="71">
        <v>0</v>
      </c>
    </row>
    <row r="45" spans="1:14" ht="31.5" customHeight="1" x14ac:dyDescent="0.25">
      <c r="A45" s="1"/>
      <c r="B45" s="63" t="s">
        <v>98</v>
      </c>
      <c r="C45" s="64" t="s">
        <v>99</v>
      </c>
      <c r="D45" s="64"/>
      <c r="E45" s="64"/>
      <c r="F45" s="64"/>
      <c r="G45" s="64"/>
      <c r="H45" s="65"/>
      <c r="I45" s="66" t="s">
        <v>100</v>
      </c>
      <c r="J45" s="74">
        <v>1745</v>
      </c>
      <c r="K45" s="75" t="s">
        <v>46</v>
      </c>
      <c r="L45" s="76">
        <v>1.5512893982808023</v>
      </c>
      <c r="M45" s="75"/>
      <c r="N45" s="71">
        <v>0</v>
      </c>
    </row>
    <row r="46" spans="1:14" ht="15.75" x14ac:dyDescent="0.25">
      <c r="A46" s="1"/>
      <c r="B46" s="63" t="s">
        <v>101</v>
      </c>
      <c r="C46" s="64" t="s">
        <v>102</v>
      </c>
      <c r="D46" s="64"/>
      <c r="E46" s="64"/>
      <c r="F46" s="64"/>
      <c r="G46" s="64"/>
      <c r="H46" s="65"/>
      <c r="I46" s="66" t="s">
        <v>103</v>
      </c>
      <c r="J46" s="74">
        <v>10</v>
      </c>
      <c r="K46" s="75" t="s">
        <v>46</v>
      </c>
      <c r="L46" s="76">
        <v>4.7</v>
      </c>
      <c r="M46" s="75"/>
      <c r="N46" s="71">
        <v>0</v>
      </c>
    </row>
    <row r="47" spans="1:14" ht="15.75" x14ac:dyDescent="0.25">
      <c r="A47" s="1"/>
      <c r="B47" s="63" t="s">
        <v>104</v>
      </c>
      <c r="C47" s="84" t="s">
        <v>105</v>
      </c>
      <c r="D47" s="89"/>
      <c r="E47" s="89"/>
      <c r="F47" s="89"/>
      <c r="G47" s="89"/>
      <c r="H47" s="89"/>
      <c r="I47" s="66" t="s">
        <v>106</v>
      </c>
      <c r="J47" s="67">
        <f>SUM(J48,J49,J52)</f>
        <v>508</v>
      </c>
      <c r="K47" s="68"/>
      <c r="L47" s="69">
        <f>IF(SUM(J48:J49,J52)=0,0,(L48*J48+L49*J49+L52*J52)/SUM(J48:J49,J52))</f>
        <v>1.1437007874015748</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486</v>
      </c>
      <c r="K49" s="68"/>
      <c r="L49" s="69">
        <f>IF(SUM(J50:J51)=0,0,SUMPRODUCT(L50:L51,J50:J51)/SUM(J50:J51))</f>
        <v>1.117283950617284</v>
      </c>
      <c r="M49" s="70">
        <f>SUM(M50:M51)</f>
        <v>0</v>
      </c>
      <c r="N49" s="71">
        <v>0</v>
      </c>
    </row>
    <row r="50" spans="1:14" ht="15.75" x14ac:dyDescent="0.25">
      <c r="A50" s="1"/>
      <c r="B50" s="63" t="s">
        <v>114</v>
      </c>
      <c r="C50" s="84" t="s">
        <v>115</v>
      </c>
      <c r="D50" s="85"/>
      <c r="E50" s="85"/>
      <c r="F50" s="85"/>
      <c r="G50" s="85"/>
      <c r="H50" s="86"/>
      <c r="I50" s="66" t="s">
        <v>116</v>
      </c>
      <c r="J50" s="74">
        <v>402</v>
      </c>
      <c r="K50" s="75" t="s">
        <v>117</v>
      </c>
      <c r="L50" s="76">
        <v>1.0174129353233832</v>
      </c>
      <c r="M50" s="75"/>
      <c r="N50" s="71">
        <v>0</v>
      </c>
    </row>
    <row r="51" spans="1:14" ht="15.75" x14ac:dyDescent="0.25">
      <c r="A51" s="1"/>
      <c r="B51" s="63" t="s">
        <v>118</v>
      </c>
      <c r="C51" s="87" t="s">
        <v>78</v>
      </c>
      <c r="D51" s="88"/>
      <c r="E51" s="88"/>
      <c r="F51" s="88"/>
      <c r="G51" s="88"/>
      <c r="H51" s="88"/>
      <c r="I51" s="66" t="s">
        <v>119</v>
      </c>
      <c r="J51" s="74">
        <v>84</v>
      </c>
      <c r="K51" s="75" t="s">
        <v>120</v>
      </c>
      <c r="L51" s="76">
        <v>1.5952380952380953</v>
      </c>
      <c r="M51" s="75"/>
      <c r="N51" s="71">
        <v>0</v>
      </c>
    </row>
    <row r="52" spans="1:14" ht="36.75" customHeight="1" x14ac:dyDescent="0.25">
      <c r="A52" s="1"/>
      <c r="B52" s="63" t="s">
        <v>121</v>
      </c>
      <c r="C52" s="91" t="s">
        <v>122</v>
      </c>
      <c r="D52" s="92"/>
      <c r="E52" s="92"/>
      <c r="F52" s="92"/>
      <c r="G52" s="92"/>
      <c r="H52" s="92"/>
      <c r="I52" s="66" t="s">
        <v>123</v>
      </c>
      <c r="J52" s="67">
        <f>SUM(J53:J54)</f>
        <v>22</v>
      </c>
      <c r="K52" s="68"/>
      <c r="L52" s="69">
        <f>IF(SUM(J53:J54)=0,0,SUMPRODUCT(L53:L54,J53:J54)/SUM(J53:J54))</f>
        <v>1.7272727272727273</v>
      </c>
      <c r="M52" s="70">
        <f>SUM(M53:M54)</f>
        <v>0</v>
      </c>
      <c r="N52" s="71">
        <v>0</v>
      </c>
    </row>
    <row r="53" spans="1:14" ht="15.75" x14ac:dyDescent="0.25">
      <c r="A53" s="1"/>
      <c r="B53" s="63" t="s">
        <v>124</v>
      </c>
      <c r="C53" s="84" t="s">
        <v>74</v>
      </c>
      <c r="D53" s="85"/>
      <c r="E53" s="85"/>
      <c r="F53" s="85"/>
      <c r="G53" s="85"/>
      <c r="H53" s="86"/>
      <c r="I53" s="66" t="s">
        <v>125</v>
      </c>
      <c r="J53" s="93">
        <v>20</v>
      </c>
      <c r="K53" s="80" t="s">
        <v>86</v>
      </c>
      <c r="L53" s="76">
        <v>1.45</v>
      </c>
      <c r="M53" s="94"/>
      <c r="N53" s="71">
        <v>0</v>
      </c>
    </row>
    <row r="54" spans="1:14" ht="15.75" x14ac:dyDescent="0.25">
      <c r="A54" s="1"/>
      <c r="B54" s="63" t="s">
        <v>126</v>
      </c>
      <c r="C54" s="87" t="s">
        <v>78</v>
      </c>
      <c r="D54" s="88"/>
      <c r="E54" s="88"/>
      <c r="F54" s="88"/>
      <c r="G54" s="88"/>
      <c r="H54" s="88"/>
      <c r="I54" s="66" t="s">
        <v>127</v>
      </c>
      <c r="J54" s="95">
        <v>2</v>
      </c>
      <c r="K54" s="80" t="s">
        <v>46</v>
      </c>
      <c r="L54" s="76">
        <v>4.5</v>
      </c>
      <c r="M54" s="96"/>
      <c r="N54" s="71">
        <v>0</v>
      </c>
    </row>
    <row r="55" spans="1:14" ht="15.75" x14ac:dyDescent="0.25">
      <c r="A55" s="1"/>
      <c r="B55" s="63" t="s">
        <v>128</v>
      </c>
      <c r="C55" s="90" t="s">
        <v>129</v>
      </c>
      <c r="D55" s="89"/>
      <c r="E55" s="89"/>
      <c r="F55" s="89"/>
      <c r="G55" s="89"/>
      <c r="H55" s="97"/>
      <c r="I55" s="66" t="s">
        <v>130</v>
      </c>
      <c r="J55" s="67">
        <f>SUM(J56,J59)</f>
        <v>1</v>
      </c>
      <c r="K55" s="68"/>
      <c r="L55" s="69">
        <f>IF(SUM(J56,J59)=0,0,(L56*J56+L59*J59)/SUM(J56,J59))</f>
        <v>3</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1</v>
      </c>
      <c r="K59" s="80" t="s">
        <v>86</v>
      </c>
      <c r="L59" s="76">
        <v>3</v>
      </c>
      <c r="M59" s="101"/>
      <c r="N59" s="71">
        <v>0</v>
      </c>
    </row>
    <row r="60" spans="1:14" ht="15.75" x14ac:dyDescent="0.25">
      <c r="A60" s="1"/>
      <c r="B60" s="63" t="s">
        <v>141</v>
      </c>
      <c r="C60" s="84" t="s">
        <v>142</v>
      </c>
      <c r="D60" s="89"/>
      <c r="E60" s="89"/>
      <c r="F60" s="89"/>
      <c r="G60" s="89"/>
      <c r="H60" s="89"/>
      <c r="I60" s="66" t="s">
        <v>143</v>
      </c>
      <c r="J60" s="67">
        <f>SUM(J61:J63)</f>
        <v>2</v>
      </c>
      <c r="K60" s="68"/>
      <c r="L60" s="69">
        <f>IF(SUM(J61:J63)=0,0,SUMPRODUCT(L61:L63,J61:J63)/SUM(J61:J63))</f>
        <v>6</v>
      </c>
      <c r="M60" s="70">
        <f>SUM(M61:M63)</f>
        <v>0</v>
      </c>
      <c r="N60" s="71">
        <v>0</v>
      </c>
    </row>
    <row r="61" spans="1:14" ht="32.25" customHeight="1" x14ac:dyDescent="0.25">
      <c r="A61" s="1"/>
      <c r="B61" s="63" t="s">
        <v>144</v>
      </c>
      <c r="C61" s="77" t="s">
        <v>145</v>
      </c>
      <c r="D61" s="78"/>
      <c r="E61" s="78"/>
      <c r="F61" s="78"/>
      <c r="G61" s="78"/>
      <c r="H61" s="79"/>
      <c r="I61" s="66" t="s">
        <v>146</v>
      </c>
      <c r="J61" s="95">
        <v>2</v>
      </c>
      <c r="K61" s="80" t="s">
        <v>147</v>
      </c>
      <c r="L61" s="105">
        <v>6</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926</v>
      </c>
      <c r="K64" s="68"/>
      <c r="L64" s="69">
        <f>IF(SUM(J65:J67)=0,0,SUMPRODUCT(L65:L67,J65:J67)/SUM(J65:J67))</f>
        <v>12.758099352051836</v>
      </c>
      <c r="M64" s="70">
        <f>SUM(M65:M67)</f>
        <v>0</v>
      </c>
      <c r="N64" s="71">
        <v>0</v>
      </c>
    </row>
    <row r="65" spans="1:14" ht="33.75" customHeight="1" x14ac:dyDescent="0.25">
      <c r="A65" s="1"/>
      <c r="B65" s="63" t="s">
        <v>157</v>
      </c>
      <c r="C65" s="77" t="s">
        <v>158</v>
      </c>
      <c r="D65" s="78"/>
      <c r="E65" s="78"/>
      <c r="F65" s="78"/>
      <c r="G65" s="78"/>
      <c r="H65" s="79"/>
      <c r="I65" s="66" t="s">
        <v>159</v>
      </c>
      <c r="J65" s="95">
        <v>922</v>
      </c>
      <c r="K65" s="75" t="s">
        <v>160</v>
      </c>
      <c r="L65" s="105">
        <v>12.800433839479393</v>
      </c>
      <c r="M65" s="96"/>
      <c r="N65" s="71">
        <v>0</v>
      </c>
    </row>
    <row r="66" spans="1:14" ht="22.5" customHeight="1" x14ac:dyDescent="0.25">
      <c r="A66" s="1"/>
      <c r="B66" s="63" t="s">
        <v>161</v>
      </c>
      <c r="C66" s="77" t="s">
        <v>162</v>
      </c>
      <c r="D66" s="78"/>
      <c r="E66" s="78"/>
      <c r="F66" s="78"/>
      <c r="G66" s="78"/>
      <c r="H66" s="79"/>
      <c r="I66" s="66" t="s">
        <v>163</v>
      </c>
      <c r="J66" s="95">
        <v>3</v>
      </c>
      <c r="K66" s="75" t="s">
        <v>86</v>
      </c>
      <c r="L66" s="105">
        <v>3.6666666666666665</v>
      </c>
      <c r="M66" s="96"/>
      <c r="N66" s="71">
        <v>0</v>
      </c>
    </row>
    <row r="67" spans="1:14" ht="27" customHeight="1" x14ac:dyDescent="0.25">
      <c r="A67" s="1"/>
      <c r="B67" s="63" t="s">
        <v>164</v>
      </c>
      <c r="C67" s="77" t="s">
        <v>165</v>
      </c>
      <c r="D67" s="78"/>
      <c r="E67" s="78"/>
      <c r="F67" s="78"/>
      <c r="G67" s="78"/>
      <c r="H67" s="79"/>
      <c r="I67" s="66" t="s">
        <v>166</v>
      </c>
      <c r="J67" s="95">
        <v>1</v>
      </c>
      <c r="K67" s="75" t="s">
        <v>59</v>
      </c>
      <c r="L67" s="105">
        <v>1</v>
      </c>
      <c r="M67" s="96"/>
      <c r="N67" s="71">
        <v>0</v>
      </c>
    </row>
    <row r="68" spans="1:14" ht="51" customHeight="1" x14ac:dyDescent="0.25">
      <c r="A68" s="1"/>
      <c r="B68" s="63" t="s">
        <v>167</v>
      </c>
      <c r="C68" s="77" t="s">
        <v>168</v>
      </c>
      <c r="D68" s="78"/>
      <c r="E68" s="78"/>
      <c r="F68" s="78"/>
      <c r="G68" s="78"/>
      <c r="H68" s="79"/>
      <c r="I68" s="66" t="s">
        <v>169</v>
      </c>
      <c r="J68" s="95">
        <v>124</v>
      </c>
      <c r="K68" s="75" t="s">
        <v>170</v>
      </c>
      <c r="L68" s="105">
        <v>27.43548387096774</v>
      </c>
      <c r="M68" s="96"/>
      <c r="N68" s="71">
        <v>0</v>
      </c>
    </row>
    <row r="69" spans="1:14" ht="15.75" x14ac:dyDescent="0.25">
      <c r="A69" s="1"/>
      <c r="B69" s="58" t="s">
        <v>171</v>
      </c>
      <c r="C69" s="58"/>
      <c r="D69" s="58"/>
      <c r="E69" s="58"/>
      <c r="F69" s="58"/>
      <c r="G69" s="58"/>
      <c r="H69" s="58"/>
      <c r="I69" s="66" t="s">
        <v>172</v>
      </c>
      <c r="J69" s="67">
        <f>J27+J42+J47+J55+J60+J64+J68</f>
        <v>3802</v>
      </c>
      <c r="K69" s="68"/>
      <c r="L69" s="68"/>
      <c r="M69" s="70">
        <f>M27+M42+M47+M55+M60+M64+M68</f>
        <v>1</v>
      </c>
      <c r="N69" s="71">
        <v>2.6301946344029457E-4</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96B81AF1-2539-442F-92B6-3E57A36AA995}">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183CEF96-0FC5-46B5-B3F2-6E99BBC7650F}"/>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FC5EDC39-C56D-4AD0-ABFE-9A73EE99B4AC}">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699D8FD-925F-40FB-BE39-E291FF6D6EDF}">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2025-03-26T12:50:36Z</dcterms:created>
  <dcterms:modified xsi:type="dcterms:W3CDTF">2025-03-26T12:51:26Z</dcterms:modified>
</cp:coreProperties>
</file>